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6345" activeTab="0"/>
  </bookViews>
  <sheets>
    <sheet name="Tableau1" sheetId="1" r:id="rId1"/>
    <sheet name="Tableau2" sheetId="2" r:id="rId2"/>
    <sheet name="Tableau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<sst xmlns="http://schemas.openxmlformats.org/spreadsheetml/2006/main" count="90" uniqueCount="64">
  <si>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CAP 2 ans 1ère année</t>
  </si>
  <si>
    <t>Redoublement</t>
  </si>
  <si>
    <t>CAP 2 ans 2ème année</t>
  </si>
  <si>
    <t>Terminale BEP</t>
  </si>
  <si>
    <t>Passage en Bac Pro</t>
  </si>
  <si>
    <t>(France métropolitaine + DOM, Public + Privé, y compris EREA )</t>
  </si>
  <si>
    <t>(France métropolitaine + DOM, Public + Privé)</t>
  </si>
  <si>
    <t>Passage en 2e année</t>
  </si>
  <si>
    <t>Passage en BEP</t>
  </si>
  <si>
    <t>Autres orientations</t>
  </si>
  <si>
    <t>Passage en Term BEP</t>
  </si>
  <si>
    <t>Passage en Bac Techno</t>
  </si>
  <si>
    <t>Seconde BEP</t>
  </si>
  <si>
    <t>Champ : Etablissements sous tutelle du MEN</t>
  </si>
  <si>
    <t>Source : MEN MESR DEPP / Système d'information SCOLARITE et enquête16 auprès des établissements privés hors contrat</t>
  </si>
  <si>
    <t>aux CAP, BEP et baccalauréat professionnel</t>
  </si>
  <si>
    <t>Bac Pro 3 ans : 2nde pro</t>
  </si>
  <si>
    <t>Bac Pro 3 ans : 1ère pro</t>
  </si>
  <si>
    <t>Passage en Bac Pro 3 ans : 1ère Pro</t>
  </si>
  <si>
    <t>Passage en Bac Pro 3 ans : Term Pro</t>
  </si>
  <si>
    <t>2009 (1)</t>
  </si>
  <si>
    <t>Bac Pro / BMA 2 ans : Première</t>
  </si>
  <si>
    <t>Bac Pro / BMA 2 ans : Terminale</t>
  </si>
  <si>
    <t>Passage en Bac PRO / BMA : Terminale</t>
  </si>
  <si>
    <t>sont à interpréter avec précaution.</t>
  </si>
  <si>
    <r>
      <t xml:space="preserve">(1) </t>
    </r>
    <r>
      <rPr>
        <u val="single"/>
        <sz val="10"/>
        <rFont val="Arial Narrow"/>
        <family val="2"/>
      </rPr>
      <t>Avertissement</t>
    </r>
    <r>
      <rPr>
        <sz val="10"/>
        <rFont val="Arial Narrow"/>
        <family val="2"/>
      </rPr>
      <t xml:space="preserve"> : compte tenu de la rénovation de la voie professionnelle, certains taux mesurés sur 2009</t>
    </r>
  </si>
  <si>
    <t>Sorties (2)</t>
  </si>
  <si>
    <t>Autres orientations et Sorties (2)</t>
  </si>
  <si>
    <t>(2) Sorties de l'ensenseignement secondaire sous tutelle du MEN (Cf définition du taux de sortie ci-contre)</t>
  </si>
  <si>
    <t xml:space="preserve">[3] Evolution des redoublements, passages et sorties dans les préparations </t>
  </si>
  <si>
    <t>3e générale</t>
  </si>
  <si>
    <t>3e d'insertion</t>
  </si>
  <si>
    <t>3e SEGPA</t>
  </si>
  <si>
    <t>2nde BEP</t>
  </si>
  <si>
    <t>2nde GT</t>
  </si>
  <si>
    <t xml:space="preserve">[2] Répartition des élèves en début de second cycle professionnel en 2009 selon l'origine scolaire (en %) </t>
  </si>
  <si>
    <t>(France métropolitaine+DOM, Public+Privé, y compris EREA)</t>
  </si>
  <si>
    <t>Origine</t>
  </si>
  <si>
    <t>CAP2 1ère année</t>
  </si>
  <si>
    <t>2nde Pro</t>
  </si>
  <si>
    <t>-</t>
  </si>
  <si>
    <t>Redoublants</t>
  </si>
  <si>
    <t>Autres</t>
  </si>
  <si>
    <t>Ensemble</t>
  </si>
  <si>
    <t>Effectif</t>
  </si>
  <si>
    <t xml:space="preserve">en 1ère année de CAP en 2 ans à la rentrée 2009. </t>
  </si>
  <si>
    <t>Lecture : 4,5 % des élèves inscrits en troisième générale l'année précédente sont passés</t>
  </si>
  <si>
    <t xml:space="preserve"> en 2009 viennent de 3ème générale.</t>
  </si>
  <si>
    <t>Lecture : 51,6% des élèves inscrits en 1ère année de CAP 2 ans</t>
  </si>
  <si>
    <t>Passages</t>
  </si>
  <si>
    <t>vers 1ère année de CAP 2 ans</t>
  </si>
  <si>
    <t>vers 2nde BEP</t>
  </si>
  <si>
    <t>3e géné - 1CAP2</t>
  </si>
  <si>
    <t>3e SEGPA - 1CAP2</t>
  </si>
  <si>
    <t>3e géné - 2nde BEP</t>
  </si>
  <si>
    <t>2nde GT - 2nde BEP</t>
  </si>
  <si>
    <t>3e géné - 2nde Pro</t>
  </si>
  <si>
    <t>vers 2nde Pro (Bac professionnel 3 ans)</t>
  </si>
  <si>
    <t>2nde GT - 2nde Pro</t>
  </si>
  <si>
    <t xml:space="preserve">[1] Evolution des principaux passages vers le second cycle professionnel </t>
  </si>
  <si>
    <t>3e insertion - 1CAP2</t>
  </si>
  <si>
    <t>3e insertion - 2nde BEP</t>
  </si>
  <si>
    <t>3e insertion - 2nde Pro</t>
  </si>
  <si>
    <t>4.8 - Le second cycle professionnel : flux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</si>
</sst>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0"/>
    </font>
    <font>
      <u val="single"/>
      <sz val="10"/>
      <name val="Arial Narrow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17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72" fontId="5" fillId="0" borderId="0" xfId="0" applyNumberFormat="1" applyFont="1" applyFill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left"/>
    </xf>
    <xf numFmtId="172" fontId="13" fillId="3" borderId="0" xfId="0" applyNumberFormat="1" applyFont="1" applyFill="1" applyAlignment="1">
      <alignment horizontal="right"/>
    </xf>
    <xf numFmtId="3" fontId="13" fillId="3" borderId="0" xfId="0" applyNumberFormat="1" applyFont="1" applyFill="1" applyAlignment="1">
      <alignment horizontal="left"/>
    </xf>
    <xf numFmtId="3" fontId="13" fillId="3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13" fillId="3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9" fillId="0" borderId="0" xfId="0" applyFont="1" applyBorder="1" applyAlignment="1">
      <alignment horizontal="left" indent="1"/>
    </xf>
    <xf numFmtId="17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3" borderId="0" xfId="0" applyFont="1" applyFill="1" applyBorder="1" applyAlignment="1">
      <alignment/>
    </xf>
    <xf numFmtId="2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24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4.7109375" style="0" customWidth="1"/>
    <col min="2" max="6" width="7.140625" style="2" customWidth="1"/>
  </cols>
  <sheetData>
    <row r="1" ht="15.75">
      <c r="A1" s="38" t="s">
        <v>63</v>
      </c>
    </row>
    <row r="3" spans="1:6" ht="18.75" customHeight="1">
      <c r="A3" s="36" t="s">
        <v>59</v>
      </c>
      <c r="B3" s="36"/>
      <c r="C3" s="36"/>
      <c r="D3" s="36"/>
      <c r="E3" s="36"/>
      <c r="F3" s="36"/>
    </row>
    <row r="4" ht="12.75">
      <c r="A4" s="18" t="s">
        <v>5</v>
      </c>
    </row>
    <row r="5" ht="12.75">
      <c r="A5" s="18"/>
    </row>
    <row r="6" spans="1:6" ht="12.75">
      <c r="A6" s="35" t="s">
        <v>49</v>
      </c>
      <c r="B6" s="29">
        <v>2005</v>
      </c>
      <c r="C6" s="29">
        <v>2006</v>
      </c>
      <c r="D6" s="29">
        <v>2007</v>
      </c>
      <c r="E6" s="29">
        <v>2008</v>
      </c>
      <c r="F6" s="29">
        <v>2009</v>
      </c>
    </row>
    <row r="7" spans="1:9" ht="12" customHeight="1">
      <c r="A7" s="30" t="s">
        <v>50</v>
      </c>
      <c r="B7" s="27"/>
      <c r="C7" s="27"/>
      <c r="D7" s="27"/>
      <c r="E7" s="27"/>
      <c r="F7" s="31"/>
      <c r="H7" s="9"/>
      <c r="I7" s="9"/>
    </row>
    <row r="8" spans="1:9" ht="12" customHeight="1">
      <c r="A8" s="32" t="s">
        <v>52</v>
      </c>
      <c r="B8" s="28">
        <v>2.7</v>
      </c>
      <c r="C8" s="28">
        <v>2.85</v>
      </c>
      <c r="D8" s="28">
        <v>3.03</v>
      </c>
      <c r="E8" s="28">
        <v>3.34</v>
      </c>
      <c r="F8" s="33">
        <v>4.48</v>
      </c>
      <c r="H8" s="9"/>
      <c r="I8" s="9"/>
    </row>
    <row r="9" spans="1:6" ht="12" customHeight="1">
      <c r="A9" s="32" t="s">
        <v>60</v>
      </c>
      <c r="B9" s="28">
        <v>26.78</v>
      </c>
      <c r="C9" s="28">
        <v>28.03</v>
      </c>
      <c r="D9" s="28">
        <v>32.45</v>
      </c>
      <c r="E9" s="28">
        <v>34.1</v>
      </c>
      <c r="F9" s="33">
        <v>42.5</v>
      </c>
    </row>
    <row r="10" spans="1:6" ht="12.75">
      <c r="A10" s="32" t="s">
        <v>53</v>
      </c>
      <c r="B10" s="28">
        <v>42.93</v>
      </c>
      <c r="C10" s="28">
        <v>44.96</v>
      </c>
      <c r="D10" s="28">
        <v>47.01</v>
      </c>
      <c r="E10" s="28">
        <v>49.74</v>
      </c>
      <c r="F10" s="33">
        <v>53.92</v>
      </c>
    </row>
    <row r="11" spans="1:9" ht="12.75">
      <c r="A11" s="30" t="s">
        <v>51</v>
      </c>
      <c r="B11" s="27"/>
      <c r="C11" s="27"/>
      <c r="D11" s="27"/>
      <c r="E11" s="27"/>
      <c r="F11" s="31"/>
      <c r="I11" s="9"/>
    </row>
    <row r="12" spans="1:9" ht="12.75">
      <c r="A12" s="32" t="s">
        <v>54</v>
      </c>
      <c r="B12" s="28">
        <v>23.04</v>
      </c>
      <c r="C12" s="28">
        <v>22.49</v>
      </c>
      <c r="D12" s="28">
        <v>22.28</v>
      </c>
      <c r="E12" s="28">
        <v>15.43</v>
      </c>
      <c r="F12" s="33">
        <v>3.34</v>
      </c>
      <c r="I12" s="9"/>
    </row>
    <row r="13" spans="1:6" ht="12.75">
      <c r="A13" s="32" t="s">
        <v>61</v>
      </c>
      <c r="B13" s="28">
        <v>20.59</v>
      </c>
      <c r="C13" s="28">
        <v>19.66</v>
      </c>
      <c r="D13" s="28">
        <v>18.39</v>
      </c>
      <c r="E13" s="28">
        <v>14.85</v>
      </c>
      <c r="F13" s="33">
        <v>2.32</v>
      </c>
    </row>
    <row r="14" spans="1:6" ht="12.75">
      <c r="A14" s="32" t="s">
        <v>55</v>
      </c>
      <c r="B14" s="28">
        <v>2.9</v>
      </c>
      <c r="C14" s="28">
        <v>2.95</v>
      </c>
      <c r="D14" s="28">
        <v>2.74</v>
      </c>
      <c r="E14" s="28">
        <v>1.6</v>
      </c>
      <c r="F14" s="33">
        <v>0.45</v>
      </c>
    </row>
    <row r="15" spans="1:6" ht="12.75">
      <c r="A15" s="30" t="s">
        <v>57</v>
      </c>
      <c r="B15" s="27"/>
      <c r="C15" s="27"/>
      <c r="D15" s="27"/>
      <c r="E15" s="27"/>
      <c r="F15" s="31"/>
    </row>
    <row r="16" spans="1:9" ht="12.75">
      <c r="A16" s="32" t="s">
        <v>56</v>
      </c>
      <c r="B16" s="28">
        <v>0.25</v>
      </c>
      <c r="C16" s="28">
        <v>0.45</v>
      </c>
      <c r="D16" s="28">
        <v>0.55</v>
      </c>
      <c r="E16" s="28">
        <v>7.03</v>
      </c>
      <c r="F16" s="33">
        <v>17.5</v>
      </c>
      <c r="I16" s="9"/>
    </row>
    <row r="17" spans="1:9" ht="12.75">
      <c r="A17" s="32" t="s">
        <v>62</v>
      </c>
      <c r="B17" s="28">
        <v>0.07</v>
      </c>
      <c r="C17" s="28">
        <v>0.11</v>
      </c>
      <c r="D17" s="28">
        <v>0.09</v>
      </c>
      <c r="E17" s="28">
        <v>3.26</v>
      </c>
      <c r="F17" s="33">
        <v>10.59</v>
      </c>
      <c r="I17" s="9"/>
    </row>
    <row r="18" spans="1:6" ht="12.75">
      <c r="A18" s="32" t="s">
        <v>58</v>
      </c>
      <c r="B18" s="28">
        <v>0.05</v>
      </c>
      <c r="C18" s="28">
        <v>0.09</v>
      </c>
      <c r="D18" s="28">
        <v>0.11</v>
      </c>
      <c r="E18" s="28">
        <v>1.34</v>
      </c>
      <c r="F18" s="33">
        <v>2.56</v>
      </c>
    </row>
    <row r="19" spans="1:6" ht="12.75">
      <c r="A19" s="34"/>
      <c r="B19" s="3"/>
      <c r="C19" s="3"/>
      <c r="D19" s="3"/>
      <c r="E19" s="3"/>
      <c r="F19" s="3"/>
    </row>
    <row r="20" ht="12.75">
      <c r="A20" s="15" t="s">
        <v>46</v>
      </c>
    </row>
    <row r="21" ht="12.75">
      <c r="A21" s="15" t="s">
        <v>45</v>
      </c>
    </row>
    <row r="23" ht="12.75">
      <c r="A23" s="10" t="s">
        <v>13</v>
      </c>
    </row>
    <row r="24" ht="12.75">
      <c r="A24" s="10" t="s">
        <v>14</v>
      </c>
    </row>
  </sheetData>
  <mergeCells count="1">
    <mergeCell ref="A3:F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&amp;C&amp;F - 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15"/>
  <sheetViews>
    <sheetView workbookViewId="0" topLeftCell="A1">
      <selection activeCell="A6" sqref="A6"/>
    </sheetView>
  </sheetViews>
  <sheetFormatPr defaultColWidth="11.421875" defaultRowHeight="12.75"/>
  <cols>
    <col min="2" max="3" width="11.421875" style="2" customWidth="1"/>
  </cols>
  <sheetData>
    <row r="1" spans="1:4" ht="25.5" customHeight="1">
      <c r="A1" s="37" t="s">
        <v>35</v>
      </c>
      <c r="B1" s="37"/>
      <c r="C1" s="37"/>
      <c r="D1" s="37"/>
    </row>
    <row r="2" spans="1:4" ht="12.75">
      <c r="A2" s="15" t="s">
        <v>36</v>
      </c>
      <c r="B2" s="17"/>
      <c r="C2" s="16"/>
      <c r="D2" s="17"/>
    </row>
    <row r="3" spans="1:4" ht="12.75">
      <c r="A3" s="15"/>
      <c r="B3" s="17"/>
      <c r="C3" s="16"/>
      <c r="D3" s="17"/>
    </row>
    <row r="4" spans="1:4" ht="18.75">
      <c r="A4" s="19" t="s">
        <v>37</v>
      </c>
      <c r="B4" s="20" t="s">
        <v>38</v>
      </c>
      <c r="C4" s="21" t="s">
        <v>33</v>
      </c>
      <c r="D4" s="20" t="s">
        <v>39</v>
      </c>
    </row>
    <row r="5" spans="1:4" ht="12.75">
      <c r="A5" s="15" t="s">
        <v>30</v>
      </c>
      <c r="B5" s="22">
        <v>51.6</v>
      </c>
      <c r="C5" s="22">
        <v>82.8</v>
      </c>
      <c r="D5" s="22">
        <v>79.2</v>
      </c>
    </row>
    <row r="6" spans="1:6" ht="12" customHeight="1">
      <c r="A6" s="15" t="s">
        <v>31</v>
      </c>
      <c r="B6" s="22">
        <v>7</v>
      </c>
      <c r="C6" s="22">
        <v>0.8</v>
      </c>
      <c r="D6" s="22">
        <v>0.7</v>
      </c>
      <c r="E6" s="9"/>
      <c r="F6" s="9"/>
    </row>
    <row r="7" spans="1:6" ht="12" customHeight="1">
      <c r="A7" s="15" t="s">
        <v>32</v>
      </c>
      <c r="B7" s="22">
        <v>22.6</v>
      </c>
      <c r="C7" s="22" t="s">
        <v>40</v>
      </c>
      <c r="D7" s="22" t="s">
        <v>40</v>
      </c>
      <c r="E7" s="9"/>
      <c r="F7" s="9"/>
    </row>
    <row r="8" spans="1:4" ht="12" customHeight="1">
      <c r="A8" s="15" t="s">
        <v>34</v>
      </c>
      <c r="B8" s="22" t="s">
        <v>40</v>
      </c>
      <c r="C8" s="22">
        <v>7.5</v>
      </c>
      <c r="D8" s="22">
        <v>7.8</v>
      </c>
    </row>
    <row r="9" spans="1:6" ht="12" customHeight="1">
      <c r="A9" s="15" t="s">
        <v>41</v>
      </c>
      <c r="B9" s="22">
        <v>3.6</v>
      </c>
      <c r="C9" s="22">
        <v>3.2</v>
      </c>
      <c r="D9" s="22">
        <v>2.3</v>
      </c>
      <c r="F9" s="4"/>
    </row>
    <row r="10" spans="1:4" ht="12.75">
      <c r="A10" s="15" t="s">
        <v>42</v>
      </c>
      <c r="B10" s="22">
        <v>15.1</v>
      </c>
      <c r="C10" s="22">
        <v>5.7</v>
      </c>
      <c r="D10" s="22">
        <v>10</v>
      </c>
    </row>
    <row r="11" spans="1:5" ht="12.75">
      <c r="A11" s="23" t="s">
        <v>43</v>
      </c>
      <c r="B11" s="24">
        <v>100</v>
      </c>
      <c r="C11" s="24">
        <v>100</v>
      </c>
      <c r="D11" s="24">
        <v>100</v>
      </c>
      <c r="E11" s="4"/>
    </row>
    <row r="12" spans="1:4" ht="12.75">
      <c r="A12" s="25" t="s">
        <v>44</v>
      </c>
      <c r="B12" s="26">
        <v>63799</v>
      </c>
      <c r="C12" s="26">
        <v>29672</v>
      </c>
      <c r="D12" s="26">
        <v>167719</v>
      </c>
    </row>
    <row r="13" spans="1:6" ht="12.75">
      <c r="A13" s="15"/>
      <c r="B13" s="15"/>
      <c r="C13" s="15"/>
      <c r="D13" s="15"/>
      <c r="F13" s="9"/>
    </row>
    <row r="14" spans="1:6" ht="12.75">
      <c r="A14" s="15" t="s">
        <v>48</v>
      </c>
      <c r="B14" s="15"/>
      <c r="C14" s="15"/>
      <c r="D14" s="15"/>
      <c r="F14" s="9"/>
    </row>
    <row r="15" spans="1:3" ht="12.75">
      <c r="A15" s="18" t="s">
        <v>47</v>
      </c>
      <c r="B15"/>
      <c r="C15"/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&amp;C&amp;F - 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54"/>
  <sheetViews>
    <sheetView workbookViewId="0" topLeftCell="A1">
      <selection activeCell="G1" sqref="G1"/>
    </sheetView>
  </sheetViews>
  <sheetFormatPr defaultColWidth="11.421875" defaultRowHeight="12.75"/>
  <cols>
    <col min="1" max="1" width="32.140625" style="0" customWidth="1"/>
    <col min="2" max="2" width="7.421875" style="8" bestFit="1" customWidth="1"/>
    <col min="3" max="8" width="7.421875" style="2" bestFit="1" customWidth="1"/>
    <col min="9" max="9" width="2.00390625" style="2" customWidth="1"/>
    <col min="10" max="12" width="7.421875" style="2" bestFit="1" customWidth="1"/>
  </cols>
  <sheetData>
    <row r="1" spans="1:2" ht="12.75">
      <c r="A1" s="1" t="s">
        <v>29</v>
      </c>
      <c r="B1" s="2"/>
    </row>
    <row r="2" spans="1:2" ht="12.75">
      <c r="A2" s="1" t="s">
        <v>15</v>
      </c>
      <c r="B2" s="2"/>
    </row>
    <row r="3" spans="1:2" ht="12.75">
      <c r="A3" s="18" t="s">
        <v>6</v>
      </c>
      <c r="B3" s="2"/>
    </row>
    <row r="4" ht="12.75">
      <c r="B4" s="2"/>
    </row>
    <row r="5" spans="2:12" ht="12.75">
      <c r="B5" s="3">
        <v>2003</v>
      </c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 t="s">
        <v>20</v>
      </c>
      <c r="I5"/>
      <c r="J5"/>
      <c r="K5"/>
      <c r="L5"/>
    </row>
    <row r="6" spans="1:16" s="4" customFormat="1" ht="12.75">
      <c r="A6" s="5" t="s">
        <v>0</v>
      </c>
      <c r="B6" s="6"/>
      <c r="C6" s="6"/>
      <c r="D6" s="6"/>
      <c r="E6" s="6"/>
      <c r="F6" s="6"/>
      <c r="G6" s="6"/>
      <c r="H6" s="6"/>
      <c r="J6" s="11"/>
      <c r="K6" s="11"/>
      <c r="L6" s="11"/>
      <c r="M6" s="11"/>
      <c r="N6" s="11"/>
      <c r="O6" s="11"/>
      <c r="P6" s="11"/>
    </row>
    <row r="7" spans="1:16" ht="12.75">
      <c r="A7" s="13" t="s">
        <v>1</v>
      </c>
      <c r="B7" s="7">
        <v>3.87</v>
      </c>
      <c r="C7" s="7">
        <v>3.58</v>
      </c>
      <c r="D7" s="7">
        <v>3.51</v>
      </c>
      <c r="E7" s="7">
        <v>4.02</v>
      </c>
      <c r="F7" s="7">
        <v>3.74</v>
      </c>
      <c r="G7" s="7">
        <v>3.98</v>
      </c>
      <c r="H7" s="7">
        <v>4.32</v>
      </c>
      <c r="I7"/>
      <c r="J7" s="11"/>
      <c r="K7" s="11"/>
      <c r="L7" s="11"/>
      <c r="M7" s="11"/>
      <c r="N7" s="11"/>
      <c r="O7" s="11"/>
      <c r="P7" s="11"/>
    </row>
    <row r="8" spans="1:16" ht="12.75">
      <c r="A8" s="13" t="s">
        <v>7</v>
      </c>
      <c r="B8" s="7">
        <v>77.61</v>
      </c>
      <c r="C8" s="7">
        <v>77.14</v>
      </c>
      <c r="D8" s="7">
        <v>77.23</v>
      </c>
      <c r="E8" s="7">
        <v>76.3</v>
      </c>
      <c r="F8" s="7">
        <v>75.88</v>
      </c>
      <c r="G8" s="7">
        <v>76.26</v>
      </c>
      <c r="H8" s="7">
        <v>76.26</v>
      </c>
      <c r="I8"/>
      <c r="J8" s="11"/>
      <c r="K8" s="11"/>
      <c r="L8" s="11"/>
      <c r="M8" s="11"/>
      <c r="N8" s="11"/>
      <c r="O8" s="11"/>
      <c r="P8" s="11"/>
    </row>
    <row r="9" spans="1:16" ht="12.75">
      <c r="A9" s="13" t="s">
        <v>8</v>
      </c>
      <c r="B9" s="7">
        <f>2.23+0.27</f>
        <v>2.5</v>
      </c>
      <c r="C9" s="7">
        <f>2.17+0.29</f>
        <v>2.46</v>
      </c>
      <c r="D9" s="7">
        <f>2.2+0.27</f>
        <v>2.47</v>
      </c>
      <c r="E9" s="7">
        <f>2.33+0.3</f>
        <v>2.63</v>
      </c>
      <c r="F9" s="7">
        <f>2.37+0.27</f>
        <v>2.64</v>
      </c>
      <c r="G9" s="7">
        <f>1.59+0.29</f>
        <v>1.8800000000000001</v>
      </c>
      <c r="H9" s="7">
        <f>0.31+0.15</f>
        <v>0.45999999999999996</v>
      </c>
      <c r="I9"/>
      <c r="J9" s="11"/>
      <c r="K9" s="11"/>
      <c r="L9" s="11"/>
      <c r="M9" s="11"/>
      <c r="N9" s="11"/>
      <c r="O9" s="11"/>
      <c r="P9" s="11"/>
    </row>
    <row r="10" spans="1:16" ht="12.75">
      <c r="A10" s="13" t="s">
        <v>9</v>
      </c>
      <c r="B10" s="7">
        <v>0.9</v>
      </c>
      <c r="C10" s="7">
        <v>0.8</v>
      </c>
      <c r="D10" s="7">
        <v>0.4</v>
      </c>
      <c r="E10" s="7">
        <v>0.5</v>
      </c>
      <c r="F10" s="7">
        <v>0.7</v>
      </c>
      <c r="G10" s="7">
        <v>1.3</v>
      </c>
      <c r="H10" s="7">
        <v>2.8</v>
      </c>
      <c r="I10"/>
      <c r="J10" s="11"/>
      <c r="K10" s="11"/>
      <c r="L10" s="11"/>
      <c r="M10" s="11"/>
      <c r="N10" s="11"/>
      <c r="O10" s="11"/>
      <c r="P10" s="11"/>
    </row>
    <row r="11" spans="1:16" ht="12.75">
      <c r="A11" s="13" t="s">
        <v>26</v>
      </c>
      <c r="B11" s="7">
        <v>15.07</v>
      </c>
      <c r="C11" s="7">
        <v>15.97</v>
      </c>
      <c r="D11" s="7">
        <v>16.34</v>
      </c>
      <c r="E11" s="7">
        <v>16.5</v>
      </c>
      <c r="F11" s="7">
        <v>17.01</v>
      </c>
      <c r="G11" s="7">
        <v>16.59</v>
      </c>
      <c r="H11" s="7">
        <v>16.13</v>
      </c>
      <c r="I11"/>
      <c r="J11" s="11"/>
      <c r="K11" s="11"/>
      <c r="L11" s="11"/>
      <c r="M11" s="11"/>
      <c r="N11" s="11"/>
      <c r="O11" s="11"/>
      <c r="P11" s="11"/>
    </row>
    <row r="12" spans="1:8" s="4" customFormat="1" ht="12.75">
      <c r="A12" s="5" t="s">
        <v>2</v>
      </c>
      <c r="B12" s="6"/>
      <c r="C12" s="6"/>
      <c r="D12" s="6"/>
      <c r="E12" s="6"/>
      <c r="F12" s="6"/>
      <c r="G12" s="6"/>
      <c r="H12" s="6"/>
    </row>
    <row r="13" spans="1:9" ht="12.75">
      <c r="A13" s="13" t="s">
        <v>1</v>
      </c>
      <c r="B13" s="7">
        <v>6.87</v>
      </c>
      <c r="C13" s="7">
        <v>6.61</v>
      </c>
      <c r="D13" s="7">
        <v>5.75</v>
      </c>
      <c r="E13" s="7">
        <v>5.3</v>
      </c>
      <c r="F13" s="7">
        <v>5.61</v>
      </c>
      <c r="G13" s="7">
        <v>5.45</v>
      </c>
      <c r="H13" s="7">
        <v>5.31</v>
      </c>
      <c r="I13"/>
    </row>
    <row r="14" spans="1:12" ht="12.75">
      <c r="A14" s="13" t="s">
        <v>8</v>
      </c>
      <c r="B14" s="7">
        <f>10.37+3.18</f>
        <v>13.549999999999999</v>
      </c>
      <c r="C14" s="7">
        <f>8.88+3.52</f>
        <v>12.4</v>
      </c>
      <c r="D14" s="7">
        <f>8.96+3.71</f>
        <v>12.670000000000002</v>
      </c>
      <c r="E14" s="7">
        <f>8.49+3.52</f>
        <v>12.01</v>
      </c>
      <c r="F14" s="7">
        <f>8+3.52</f>
        <v>11.52</v>
      </c>
      <c r="G14" s="7">
        <f>5.21+3.57</f>
        <v>8.78</v>
      </c>
      <c r="H14" s="7">
        <f>1.01+2.1</f>
        <v>3.1100000000000003</v>
      </c>
      <c r="I14"/>
      <c r="J14"/>
      <c r="K14"/>
      <c r="L14"/>
    </row>
    <row r="15" spans="1:12" ht="12.75">
      <c r="A15" s="13" t="s">
        <v>4</v>
      </c>
      <c r="B15" s="12">
        <f>8.25+0.05</f>
        <v>8.3</v>
      </c>
      <c r="C15" s="12">
        <f>8.63+0.07</f>
        <v>8.700000000000001</v>
      </c>
      <c r="D15" s="12">
        <f>9.88+0.13+0.01</f>
        <v>10.020000000000001</v>
      </c>
      <c r="E15" s="12">
        <f>9.8+0.13+0.04</f>
        <v>9.97</v>
      </c>
      <c r="F15" s="12">
        <f>10.48+0.16+0.05</f>
        <v>10.690000000000001</v>
      </c>
      <c r="G15" s="12">
        <f>11.33+2.04+0.12</f>
        <v>13.49</v>
      </c>
      <c r="H15" s="7">
        <f>1.66+6.05+12.58</f>
        <v>20.29</v>
      </c>
      <c r="I15"/>
      <c r="J15"/>
      <c r="K15"/>
      <c r="L15"/>
    </row>
    <row r="16" spans="1:12" ht="12.75">
      <c r="A16" s="13" t="s">
        <v>9</v>
      </c>
      <c r="B16" s="7">
        <v>7.5</v>
      </c>
      <c r="C16" s="7">
        <v>7.1</v>
      </c>
      <c r="D16" s="7">
        <v>7.4</v>
      </c>
      <c r="E16" s="7">
        <v>7.6</v>
      </c>
      <c r="F16" s="7">
        <v>7.5</v>
      </c>
      <c r="G16" s="7">
        <v>7.9</v>
      </c>
      <c r="H16" s="7">
        <v>9.1</v>
      </c>
      <c r="I16"/>
      <c r="J16"/>
      <c r="K16"/>
      <c r="L16"/>
    </row>
    <row r="17" spans="1:12" ht="12.75">
      <c r="A17" s="13" t="s">
        <v>26</v>
      </c>
      <c r="B17" s="7">
        <v>63.78</v>
      </c>
      <c r="C17" s="7">
        <v>65.17</v>
      </c>
      <c r="D17" s="7">
        <v>64.14</v>
      </c>
      <c r="E17" s="7">
        <v>65.11</v>
      </c>
      <c r="F17" s="7">
        <v>64.65</v>
      </c>
      <c r="G17" s="7">
        <v>64.33</v>
      </c>
      <c r="H17" s="7">
        <v>62.22</v>
      </c>
      <c r="I17"/>
      <c r="J17"/>
      <c r="K17"/>
      <c r="L17"/>
    </row>
    <row r="18" spans="1:8" s="4" customFormat="1" ht="12.75">
      <c r="A18" s="5" t="s">
        <v>12</v>
      </c>
      <c r="B18" s="6"/>
      <c r="C18" s="6"/>
      <c r="D18" s="6"/>
      <c r="E18" s="6"/>
      <c r="F18" s="6"/>
      <c r="G18" s="6"/>
      <c r="H18" s="6"/>
    </row>
    <row r="19" spans="1:12" ht="12.75">
      <c r="A19" s="13" t="s">
        <v>1</v>
      </c>
      <c r="B19" s="7">
        <v>4.55</v>
      </c>
      <c r="C19" s="7">
        <v>4.59</v>
      </c>
      <c r="D19" s="7">
        <v>4.64</v>
      </c>
      <c r="E19" s="7">
        <v>4.87</v>
      </c>
      <c r="F19" s="7">
        <v>4.55</v>
      </c>
      <c r="G19" s="7">
        <v>3.16</v>
      </c>
      <c r="H19" s="7">
        <v>0.68</v>
      </c>
      <c r="I19"/>
      <c r="J19"/>
      <c r="K19"/>
      <c r="L19"/>
    </row>
    <row r="20" spans="1:12" ht="12.75">
      <c r="A20" s="13" t="s">
        <v>10</v>
      </c>
      <c r="B20" s="7">
        <v>84.09</v>
      </c>
      <c r="C20" s="7">
        <v>84.05</v>
      </c>
      <c r="D20" s="7">
        <v>83.73</v>
      </c>
      <c r="E20" s="7">
        <v>82.19</v>
      </c>
      <c r="F20" s="7">
        <v>81.19</v>
      </c>
      <c r="G20" s="7">
        <v>81.45</v>
      </c>
      <c r="H20" s="7">
        <v>79.99</v>
      </c>
      <c r="I20"/>
      <c r="J20"/>
      <c r="K20"/>
      <c r="L20"/>
    </row>
    <row r="21" spans="1:12" ht="12.75">
      <c r="A21" s="13" t="s">
        <v>4</v>
      </c>
      <c r="B21" s="7"/>
      <c r="C21" s="7"/>
      <c r="D21" s="7">
        <v>0.07</v>
      </c>
      <c r="E21" s="7">
        <v>0.06</v>
      </c>
      <c r="F21" s="7">
        <f>0.07+0.04</f>
        <v>0.11000000000000001</v>
      </c>
      <c r="G21" s="7">
        <f>1.47+0.05</f>
        <v>1.52</v>
      </c>
      <c r="H21" s="7">
        <f>3.72+1.45</f>
        <v>5.17</v>
      </c>
      <c r="I21"/>
      <c r="J21"/>
      <c r="K21"/>
      <c r="L21"/>
    </row>
    <row r="22" spans="1:12" ht="12.75">
      <c r="A22" s="13" t="s">
        <v>9</v>
      </c>
      <c r="B22" s="7">
        <v>1.1</v>
      </c>
      <c r="C22" s="7">
        <v>1.1</v>
      </c>
      <c r="D22" s="7">
        <v>1.2</v>
      </c>
      <c r="E22" s="7">
        <v>1.3</v>
      </c>
      <c r="F22" s="7">
        <v>2.3</v>
      </c>
      <c r="G22" s="7">
        <v>1.6</v>
      </c>
      <c r="H22" s="7">
        <v>2</v>
      </c>
      <c r="I22"/>
      <c r="J22"/>
      <c r="K22"/>
      <c r="L22"/>
    </row>
    <row r="23" spans="1:12" ht="12.75">
      <c r="A23" s="13" t="s">
        <v>26</v>
      </c>
      <c r="B23" s="7">
        <v>10.21</v>
      </c>
      <c r="C23" s="7">
        <v>10.2</v>
      </c>
      <c r="D23" s="7">
        <v>10.33</v>
      </c>
      <c r="E23" s="7">
        <v>11.51</v>
      </c>
      <c r="F23" s="7">
        <v>11.89</v>
      </c>
      <c r="G23" s="7">
        <v>12.24</v>
      </c>
      <c r="H23" s="7">
        <v>12.17</v>
      </c>
      <c r="I23"/>
      <c r="J23"/>
      <c r="K23"/>
      <c r="L23"/>
    </row>
    <row r="24" spans="1:8" s="4" customFormat="1" ht="12.75">
      <c r="A24" s="5" t="s">
        <v>3</v>
      </c>
      <c r="B24" s="6"/>
      <c r="C24" s="6"/>
      <c r="D24" s="6"/>
      <c r="E24" s="6"/>
      <c r="F24" s="6"/>
      <c r="G24" s="6"/>
      <c r="H24" s="6"/>
    </row>
    <row r="25" spans="1:12" ht="12.75">
      <c r="A25" s="13" t="s">
        <v>1</v>
      </c>
      <c r="B25" s="7">
        <v>8.15</v>
      </c>
      <c r="C25" s="7">
        <v>8.01</v>
      </c>
      <c r="D25" s="7">
        <v>7.64</v>
      </c>
      <c r="E25" s="7">
        <v>8.65</v>
      </c>
      <c r="F25" s="7">
        <v>8.28</v>
      </c>
      <c r="G25" s="7">
        <v>7.47</v>
      </c>
      <c r="H25" s="7">
        <v>4.69</v>
      </c>
      <c r="I25"/>
      <c r="J25"/>
      <c r="K25"/>
      <c r="L25"/>
    </row>
    <row r="26" spans="1:12" ht="12.75">
      <c r="A26" s="14" t="s">
        <v>4</v>
      </c>
      <c r="B26" s="7">
        <f>39.99+0.07+0.01+0.01</f>
        <v>40.08</v>
      </c>
      <c r="C26" s="7">
        <f>40.89+0.05+0.03+0.04</f>
        <v>41.01</v>
      </c>
      <c r="D26" s="7">
        <f>41.67+0.06+0.02+0.07</f>
        <v>41.82000000000001</v>
      </c>
      <c r="E26" s="7">
        <f>41.27+0.07+0.04+0.07</f>
        <v>41.45</v>
      </c>
      <c r="F26" s="7">
        <f>42.27+0.05+0.05+0.07</f>
        <v>42.44</v>
      </c>
      <c r="G26" s="7">
        <f>42.67+0.07+0.59+0.58</f>
        <v>43.910000000000004</v>
      </c>
      <c r="H26" s="7">
        <f>0.05+0.12+1.82+47.08</f>
        <v>49.07</v>
      </c>
      <c r="I26"/>
      <c r="J26"/>
      <c r="K26"/>
      <c r="L26"/>
    </row>
    <row r="27" spans="1:12" ht="12.75">
      <c r="A27" s="13" t="s">
        <v>11</v>
      </c>
      <c r="B27" s="7">
        <v>14.05</v>
      </c>
      <c r="C27" s="7">
        <v>13.6</v>
      </c>
      <c r="D27" s="7">
        <v>12.96</v>
      </c>
      <c r="E27" s="7">
        <v>11.58</v>
      </c>
      <c r="F27" s="7">
        <v>10.71</v>
      </c>
      <c r="G27" s="7">
        <v>10.29</v>
      </c>
      <c r="H27" s="7">
        <v>10.33</v>
      </c>
      <c r="I27"/>
      <c r="J27"/>
      <c r="K27"/>
      <c r="L27"/>
    </row>
    <row r="28" spans="1:12" ht="12.75">
      <c r="A28" s="13" t="s">
        <v>9</v>
      </c>
      <c r="B28" s="7">
        <v>3.6</v>
      </c>
      <c r="C28" s="7">
        <v>3.7</v>
      </c>
      <c r="D28" s="7">
        <v>3.6</v>
      </c>
      <c r="E28" s="7">
        <v>3.7</v>
      </c>
      <c r="F28" s="7">
        <v>3.9</v>
      </c>
      <c r="G28" s="7">
        <v>3.6</v>
      </c>
      <c r="H28" s="7">
        <v>3.4</v>
      </c>
      <c r="I28"/>
      <c r="J28"/>
      <c r="K28"/>
      <c r="L28"/>
    </row>
    <row r="29" spans="1:12" ht="12.75">
      <c r="A29" s="13" t="s">
        <v>26</v>
      </c>
      <c r="B29" s="7">
        <v>34.1</v>
      </c>
      <c r="C29" s="7">
        <v>33.72</v>
      </c>
      <c r="D29" s="7">
        <v>33.97</v>
      </c>
      <c r="E29" s="7">
        <v>34.62</v>
      </c>
      <c r="F29" s="7">
        <v>34.65</v>
      </c>
      <c r="G29" s="7">
        <v>34.75</v>
      </c>
      <c r="H29" s="7">
        <v>32.48</v>
      </c>
      <c r="I29"/>
      <c r="J29"/>
      <c r="K29"/>
      <c r="L29"/>
    </row>
    <row r="30" spans="1:8" s="4" customFormat="1" ht="12.75">
      <c r="A30" s="5" t="s">
        <v>21</v>
      </c>
      <c r="B30" s="6"/>
      <c r="C30" s="6"/>
      <c r="D30" s="6"/>
      <c r="E30" s="6"/>
      <c r="F30" s="6"/>
      <c r="G30" s="6"/>
      <c r="H30" s="6"/>
    </row>
    <row r="31" spans="1:12" ht="12.75">
      <c r="A31" s="13" t="s">
        <v>1</v>
      </c>
      <c r="B31" s="7">
        <v>1.56</v>
      </c>
      <c r="C31" s="7">
        <v>1.6</v>
      </c>
      <c r="D31" s="7">
        <v>1.6</v>
      </c>
      <c r="E31" s="7">
        <v>1.84</v>
      </c>
      <c r="F31" s="7">
        <v>1.64</v>
      </c>
      <c r="G31" s="7">
        <v>1.85</v>
      </c>
      <c r="H31" s="7">
        <v>0.01</v>
      </c>
      <c r="I31"/>
      <c r="J31"/>
      <c r="K31"/>
      <c r="L31"/>
    </row>
    <row r="32" spans="1:16" ht="12.75">
      <c r="A32" s="13" t="s">
        <v>23</v>
      </c>
      <c r="B32" s="7">
        <v>83.7</v>
      </c>
      <c r="C32" s="7">
        <v>84.59</v>
      </c>
      <c r="D32" s="7">
        <v>84.64</v>
      </c>
      <c r="E32" s="7">
        <v>83.25</v>
      </c>
      <c r="F32" s="7">
        <v>83.69</v>
      </c>
      <c r="G32" s="7">
        <v>83.96</v>
      </c>
      <c r="H32" s="7">
        <v>84.6</v>
      </c>
      <c r="I32"/>
      <c r="J32" s="11"/>
      <c r="K32" s="11"/>
      <c r="L32" s="11"/>
      <c r="M32" s="11"/>
      <c r="N32" s="11"/>
      <c r="O32" s="11"/>
      <c r="P32" s="11"/>
    </row>
    <row r="33" spans="1:16" ht="12.75">
      <c r="A33" s="13" t="s">
        <v>9</v>
      </c>
      <c r="B33" s="7">
        <v>0.7</v>
      </c>
      <c r="C33" s="7">
        <v>0.47566502040860054</v>
      </c>
      <c r="D33" s="7">
        <v>0.6</v>
      </c>
      <c r="E33" s="7">
        <v>0.7</v>
      </c>
      <c r="F33" s="7">
        <v>0.7</v>
      </c>
      <c r="G33" s="7">
        <v>0.7</v>
      </c>
      <c r="H33" s="7">
        <v>2.7</v>
      </c>
      <c r="I33"/>
      <c r="J33" s="11"/>
      <c r="K33" s="11"/>
      <c r="L33" s="11"/>
      <c r="M33" s="11"/>
      <c r="N33" s="11"/>
      <c r="O33" s="11"/>
      <c r="P33" s="11"/>
    </row>
    <row r="34" spans="1:12" ht="12.75">
      <c r="A34" s="13" t="s">
        <v>26</v>
      </c>
      <c r="B34" s="7">
        <v>14.01</v>
      </c>
      <c r="C34" s="7">
        <v>13.34</v>
      </c>
      <c r="D34" s="7">
        <v>13.2</v>
      </c>
      <c r="E34" s="7">
        <v>14.21</v>
      </c>
      <c r="F34" s="7">
        <v>13.98</v>
      </c>
      <c r="G34" s="7">
        <v>13.44</v>
      </c>
      <c r="H34" s="7">
        <v>12.68</v>
      </c>
      <c r="I34"/>
      <c r="J34"/>
      <c r="K34"/>
      <c r="L34"/>
    </row>
    <row r="35" spans="1:8" s="4" customFormat="1" ht="12.75">
      <c r="A35" s="5" t="s">
        <v>22</v>
      </c>
      <c r="B35" s="6"/>
      <c r="C35" s="6"/>
      <c r="D35" s="6"/>
      <c r="E35" s="6"/>
      <c r="F35" s="6"/>
      <c r="G35" s="6"/>
      <c r="H35" s="6"/>
    </row>
    <row r="36" spans="1:12" ht="12.75">
      <c r="A36" s="13" t="s">
        <v>1</v>
      </c>
      <c r="B36" s="7">
        <v>5.69</v>
      </c>
      <c r="C36" s="7">
        <v>5.46</v>
      </c>
      <c r="D36" s="7">
        <v>5.97</v>
      </c>
      <c r="E36" s="7">
        <v>5.26</v>
      </c>
      <c r="F36" s="7">
        <v>5.03</v>
      </c>
      <c r="G36" s="7">
        <v>5.09</v>
      </c>
      <c r="H36" s="7">
        <v>2.92</v>
      </c>
      <c r="I36"/>
      <c r="J36"/>
      <c r="K36"/>
      <c r="L36"/>
    </row>
    <row r="37" spans="1:12" ht="12.75">
      <c r="A37" s="13" t="s">
        <v>9</v>
      </c>
      <c r="B37" s="7">
        <v>3.2</v>
      </c>
      <c r="C37" s="7">
        <v>3.2</v>
      </c>
      <c r="D37" s="7">
        <v>3.1</v>
      </c>
      <c r="E37" s="7">
        <v>2.8</v>
      </c>
      <c r="F37" s="7">
        <v>3</v>
      </c>
      <c r="G37" s="7">
        <v>3.3</v>
      </c>
      <c r="H37" s="7">
        <v>3.3</v>
      </c>
      <c r="I37"/>
      <c r="J37"/>
      <c r="K37"/>
      <c r="L37"/>
    </row>
    <row r="38" spans="1:12" ht="12.75">
      <c r="A38" s="13" t="s">
        <v>26</v>
      </c>
      <c r="B38" s="7">
        <f>77.86+13.24</f>
        <v>91.1</v>
      </c>
      <c r="C38" s="7">
        <f>77.01+14.35</f>
        <v>91.36</v>
      </c>
      <c r="D38" s="7">
        <f>76.3+14.62</f>
        <v>90.92</v>
      </c>
      <c r="E38" s="7">
        <f>76.76+15.17</f>
        <v>91.93</v>
      </c>
      <c r="F38" s="7">
        <f>76.18+15.75</f>
        <v>91.93</v>
      </c>
      <c r="G38" s="7">
        <f>74.88+16.71</f>
        <v>91.59</v>
      </c>
      <c r="H38" s="7">
        <f>74.42+19.32</f>
        <v>93.74000000000001</v>
      </c>
      <c r="I38"/>
      <c r="J38"/>
      <c r="K38"/>
      <c r="L38"/>
    </row>
    <row r="39" spans="1:8" s="4" customFormat="1" ht="12.75">
      <c r="A39" s="5" t="s">
        <v>16</v>
      </c>
      <c r="B39" s="6"/>
      <c r="C39" s="6"/>
      <c r="D39" s="6"/>
      <c r="E39" s="6"/>
      <c r="F39" s="6"/>
      <c r="G39" s="6"/>
      <c r="H39" s="6"/>
    </row>
    <row r="40" spans="1:12" ht="12.75">
      <c r="A40" s="13" t="s">
        <v>1</v>
      </c>
      <c r="B40" s="7"/>
      <c r="C40" s="7">
        <v>4.75</v>
      </c>
      <c r="D40" s="7">
        <v>4.98</v>
      </c>
      <c r="E40" s="7">
        <v>2.24</v>
      </c>
      <c r="F40" s="7">
        <v>5.83</v>
      </c>
      <c r="G40" s="7">
        <v>8.34</v>
      </c>
      <c r="H40" s="7">
        <v>5.63</v>
      </c>
      <c r="I40"/>
      <c r="J40"/>
      <c r="K40"/>
      <c r="L40"/>
    </row>
    <row r="41" spans="1:12" ht="12.75">
      <c r="A41" s="13" t="s">
        <v>18</v>
      </c>
      <c r="B41" s="7"/>
      <c r="C41" s="7">
        <v>76.08</v>
      </c>
      <c r="D41" s="7">
        <v>74.66</v>
      </c>
      <c r="E41" s="7">
        <v>76.93</v>
      </c>
      <c r="F41" s="7">
        <v>76.63</v>
      </c>
      <c r="G41" s="7">
        <v>74.38</v>
      </c>
      <c r="H41" s="7">
        <v>80.24</v>
      </c>
      <c r="I41"/>
      <c r="J41"/>
      <c r="K41"/>
      <c r="L41"/>
    </row>
    <row r="42" spans="1:12" ht="12.75">
      <c r="A42" s="13" t="s">
        <v>9</v>
      </c>
      <c r="B42" s="7"/>
      <c r="C42" s="7">
        <v>14.6</v>
      </c>
      <c r="D42" s="7">
        <v>13.6</v>
      </c>
      <c r="E42" s="7">
        <v>11.5</v>
      </c>
      <c r="F42" s="7">
        <v>9.2</v>
      </c>
      <c r="G42" s="7">
        <v>9.6</v>
      </c>
      <c r="H42" s="7">
        <v>3.2</v>
      </c>
      <c r="I42"/>
      <c r="J42"/>
      <c r="K42"/>
      <c r="L42"/>
    </row>
    <row r="43" spans="1:12" ht="12.75">
      <c r="A43" s="13" t="s">
        <v>26</v>
      </c>
      <c r="B43" s="7"/>
      <c r="C43" s="7">
        <v>4.59</v>
      </c>
      <c r="D43" s="7">
        <v>6.78</v>
      </c>
      <c r="E43" s="7">
        <v>9.35</v>
      </c>
      <c r="F43" s="7">
        <v>9.32</v>
      </c>
      <c r="G43" s="7">
        <v>7.68</v>
      </c>
      <c r="H43" s="7">
        <v>10.88</v>
      </c>
      <c r="I43"/>
      <c r="J43"/>
      <c r="K43"/>
      <c r="L43"/>
    </row>
    <row r="44" spans="1:8" s="4" customFormat="1" ht="12.75">
      <c r="A44" s="5" t="s">
        <v>17</v>
      </c>
      <c r="B44" s="6"/>
      <c r="C44" s="6"/>
      <c r="D44" s="6"/>
      <c r="E44" s="6"/>
      <c r="F44" s="6"/>
      <c r="G44" s="6"/>
      <c r="H44" s="6"/>
    </row>
    <row r="45" spans="1:12" ht="12.75">
      <c r="A45" s="13" t="s">
        <v>1</v>
      </c>
      <c r="B45" s="7"/>
      <c r="C45" s="7">
        <v>4.7</v>
      </c>
      <c r="D45" s="7">
        <v>1.31</v>
      </c>
      <c r="E45" s="7">
        <v>2.75</v>
      </c>
      <c r="F45" s="7">
        <v>1.6</v>
      </c>
      <c r="G45" s="7">
        <v>4.85</v>
      </c>
      <c r="H45" s="7">
        <v>7.87</v>
      </c>
      <c r="I45"/>
      <c r="J45"/>
      <c r="K45"/>
      <c r="L45"/>
    </row>
    <row r="46" spans="1:12" ht="12.75">
      <c r="A46" s="13" t="s">
        <v>19</v>
      </c>
      <c r="B46" s="7"/>
      <c r="C46" s="7">
        <v>73.67</v>
      </c>
      <c r="D46" s="7">
        <v>86.37</v>
      </c>
      <c r="E46" s="7">
        <v>74.07</v>
      </c>
      <c r="F46" s="7">
        <v>82.71</v>
      </c>
      <c r="G46" s="7">
        <v>81.04</v>
      </c>
      <c r="H46" s="7">
        <v>82.19</v>
      </c>
      <c r="I46"/>
      <c r="J46"/>
      <c r="K46"/>
      <c r="L46"/>
    </row>
    <row r="47" spans="1:12" ht="12.75">
      <c r="A47" s="13" t="s">
        <v>27</v>
      </c>
      <c r="B47" s="7"/>
      <c r="C47" s="7">
        <v>21.7</v>
      </c>
      <c r="D47" s="7">
        <v>12.3</v>
      </c>
      <c r="E47" s="7">
        <v>23.2</v>
      </c>
      <c r="F47" s="7">
        <v>15.7</v>
      </c>
      <c r="G47" s="7">
        <v>14.1</v>
      </c>
      <c r="H47" s="7">
        <v>10</v>
      </c>
      <c r="I47"/>
      <c r="J47"/>
      <c r="K47"/>
      <c r="L47"/>
    </row>
    <row r="49" ht="12.75">
      <c r="A49" s="13" t="s">
        <v>25</v>
      </c>
    </row>
    <row r="50" ht="12.75">
      <c r="A50" s="13" t="s">
        <v>24</v>
      </c>
    </row>
    <row r="51" ht="12.75">
      <c r="A51" s="13" t="s">
        <v>28</v>
      </c>
    </row>
    <row r="52" ht="6.75" customHeight="1">
      <c r="A52" s="13"/>
    </row>
    <row r="53" spans="1:16" s="2" customFormat="1" ht="12.75">
      <c r="A53" s="10" t="s">
        <v>13</v>
      </c>
      <c r="M53"/>
      <c r="N53"/>
      <c r="O53"/>
      <c r="P53"/>
    </row>
    <row r="54" ht="12.75">
      <c r="A54" s="10" t="s">
        <v>14</v>
      </c>
    </row>
  </sheetData>
  <printOptions/>
  <pageMargins left="0.3937007874015748" right="0.3937007874015748" top="0.31496062992125984" bottom="0" header="0.07874015748031496" footer="0.5118110236220472"/>
  <pageSetup fitToHeight="1" fitToWidth="1" horizontalDpi="600" verticalDpi="600" orientation="portrait" paperSize="9" r:id="rId1"/>
  <headerFooter alignWithMargins="0">
    <oddHeader>&amp;C&amp;F -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defresfl</cp:lastModifiedBy>
  <cp:lastPrinted>2010-05-31T08:09:56Z</cp:lastPrinted>
  <dcterms:created xsi:type="dcterms:W3CDTF">2001-04-06T08:18:31Z</dcterms:created>
  <dcterms:modified xsi:type="dcterms:W3CDTF">2010-09-11T09:44:12Z</dcterms:modified>
  <cp:category/>
  <cp:version/>
  <cp:contentType/>
  <cp:contentStatus/>
</cp:coreProperties>
</file>